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Работа\Аукционы\Спорт\"/>
    </mc:Choice>
  </mc:AlternateContent>
  <xr:revisionPtr revIDLastSave="0" documentId="13_ncr:1_{12E24DC0-E38B-467E-A9B5-31BB20734000}" xr6:coauthVersionLast="47" xr6:coauthVersionMax="47" xr10:uidLastSave="{00000000-0000-0000-0000-000000000000}"/>
  <bookViews>
    <workbookView xWindow="-108" yWindow="-108" windowWidth="30936" windowHeight="16896"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1" l="1"/>
  <c r="S7" i="1"/>
  <c r="P7" i="1"/>
  <c r="J7" i="1"/>
  <c r="B46" i="1"/>
  <c r="B21" i="1"/>
  <c r="H9" i="1"/>
  <c r="H66" i="1" s="1"/>
  <c r="H56" i="1"/>
  <c r="B18" i="1"/>
  <c r="B19" i="1" s="1"/>
  <c r="B20" i="1" s="1"/>
  <c r="H18" i="1"/>
  <c r="B22" i="1" l="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7" i="1" s="1"/>
  <c r="B48" i="1" s="1"/>
  <c r="B49" i="1" s="1"/>
  <c r="B50" i="1" s="1"/>
  <c r="B51" i="1" s="1"/>
  <c r="B52" i="1" s="1"/>
  <c r="B53" i="1" s="1"/>
  <c r="B54" i="1" s="1"/>
  <c r="B55" i="1" s="1"/>
  <c r="B56" i="1" s="1"/>
  <c r="B57" i="1" s="1"/>
  <c r="B58" i="1" s="1"/>
  <c r="B59" i="1" s="1"/>
  <c r="B60" i="1" s="1"/>
  <c r="B61" i="1" s="1"/>
  <c r="B62" i="1" s="1"/>
  <c r="B63" i="1" s="1"/>
  <c r="B64" i="1" s="1"/>
  <c r="B65" i="1" s="1"/>
  <c r="B66" i="1" s="1"/>
  <c r="H51" i="1"/>
  <c r="H61" i="1"/>
  <c r="H41" i="1"/>
  <c r="H42" i="1"/>
  <c r="H47" i="1"/>
  <c r="H52" i="1"/>
  <c r="H57" i="1"/>
  <c r="H63" i="1"/>
  <c r="H44" i="1"/>
  <c r="H48" i="1"/>
  <c r="H53" i="1"/>
  <c r="H59" i="1"/>
  <c r="H64" i="1"/>
  <c r="H45" i="1"/>
  <c r="H49" i="1"/>
  <c r="H55" i="1"/>
  <c r="H60" i="1"/>
  <c r="H65" i="1"/>
  <c r="H40" i="1"/>
  <c r="H43" i="1"/>
  <c r="H46" i="1"/>
  <c r="H50" i="1"/>
  <c r="H54" i="1"/>
  <c r="H58" i="1"/>
  <c r="H62" i="1"/>
  <c r="H37" i="1"/>
  <c r="H25" i="1"/>
  <c r="H38" i="1"/>
  <c r="H28" i="1"/>
  <c r="H39" i="1"/>
  <c r="H26" i="1"/>
  <c r="H23" i="1"/>
  <c r="H30" i="1"/>
  <c r="H36" i="1"/>
  <c r="H34" i="1"/>
  <c r="H21" i="1"/>
  <c r="H22" i="1"/>
  <c r="H29" i="1"/>
  <c r="H32" i="1"/>
  <c r="H35" i="1"/>
  <c r="H19" i="1"/>
  <c r="H20" i="1"/>
  <c r="H24" i="1"/>
  <c r="H27" i="1"/>
  <c r="H31" i="1"/>
  <c r="H33" i="1"/>
  <c r="H17" i="1"/>
</calcChain>
</file>

<file path=xl/sharedStrings.xml><?xml version="1.0" encoding="utf-8"?>
<sst xmlns="http://schemas.openxmlformats.org/spreadsheetml/2006/main" count="178" uniqueCount="56">
  <si>
    <t>Основные характеристики объекта закупки:</t>
  </si>
  <si>
    <t>Поставка моторного топлива</t>
  </si>
  <si>
    <t>(в соответствии с Приложением 1 «Описание объекта закупки»)</t>
  </si>
  <si>
    <t>Используемый метод определения Н(М)ЦК с обоснованием:</t>
  </si>
  <si>
    <t>Для расчета (определения) Н(М)ЦК применен «Иной метод» в соответствии с приказом ФАС России от 22.11.2024 №894/24.</t>
  </si>
  <si>
    <t>Формула расчета цены:</t>
  </si>
  <si>
    <t>№ п/п</t>
  </si>
  <si>
    <t>Наименование товара</t>
  </si>
  <si>
    <t>Ед. изм.</t>
  </si>
  <si>
    <t>Регион поставки (продажи)</t>
  </si>
  <si>
    <t>Цена за 1 литр, рублей</t>
  </si>
  <si>
    <t>Литр; ^кубический дециметр</t>
  </si>
  <si>
    <t>Белгородская область</t>
  </si>
  <si>
    <t>Брянская область</t>
  </si>
  <si>
    <t>ОБОСНОВАНИЕ НАЧАЛЬНОЙ (МАКСИМАЛЬНОЙ) ЦЕНЫ КОНТРАКТА
на поставку моторного топлива</t>
  </si>
  <si>
    <t>Коэффициент стоимости отвлечения денежных средств (Кодс)</t>
  </si>
  <si>
    <t>Ставка рефинансирования (ключевая ставка)
ЦБ РФ (КЦБ РФ), %</t>
  </si>
  <si>
    <t>Потребительская цена за 1 литр, рублей (ПЦЛТ)</t>
  </si>
  <si>
    <t>Таблица №1</t>
  </si>
  <si>
    <t>Владимирская область</t>
  </si>
  <si>
    <t>Воронежская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</si>
  <si>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</si>
  <si>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</si>
  <si>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</si>
  <si>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</si>
  <si>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</si>
  <si>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</si>
  <si>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</si>
  <si>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</si>
  <si>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</si>
  <si>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</si>
  <si>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</si>
  <si>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</si>
  <si>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 Москва</t>
  </si>
  <si>
    <t>Ленинградская область</t>
  </si>
  <si>
    <t>Новгородская область</t>
  </si>
  <si>
    <t>г. Санкт-Петербург</t>
  </si>
  <si>
    <t>Краснодарский край</t>
  </si>
  <si>
    <t>Ростовская область</t>
  </si>
  <si>
    <t>Ставропольский край</t>
  </si>
  <si>
    <r>
      <t xml:space="preserve">Бензин автомобильный (розничная реализация)
</t>
    </r>
    <r>
      <rPr>
        <i/>
        <sz val="11"/>
        <color theme="1"/>
        <rFont val="Times New Roman"/>
        <family val="1"/>
        <charset val="204"/>
      </rPr>
      <t>Октановое число бензина автомобильного по исследовательскому методу ≥ 92 и &lt;95</t>
    </r>
  </si>
  <si>
    <t>Саратовская область</t>
  </si>
  <si>
    <t>Нижегородская область</t>
  </si>
  <si>
    <t>Приложение № 3</t>
  </si>
  <si>
    <t>Количество месяцев поставки (N)</t>
  </si>
  <si>
    <t>Бензин автомобильный (розничная реализация)
 (≥ 92 и &lt;95)</t>
  </si>
  <si>
    <t>Бензин автомобильный (розничная реализация)
 (≥ 95 и &lt;98)</t>
  </si>
  <si>
    <t>-</t>
  </si>
  <si>
    <t>Топливо дизельное (розничная реализация)
(летнее)</t>
  </si>
  <si>
    <t>Топливо дизельное (розничная реализация)
(зимнее)</t>
  </si>
  <si>
    <t>Итого, начальная сумма цен указанных единиц топлива, рублей:</t>
  </si>
  <si>
    <t>Средняя цена за 1 литр по текущим регионам (Таблица №1), рублей:</t>
  </si>
  <si>
    <t>В соответствии с ч. 24 ст. 22 Федерального закона от 05.04.2013 N 44-ФЗ «О контрактной системе в сфере закупок товаров, работ, услуг для обеспечения государственных и муниципальных нужд» в связи с невозможностью определения количества поставляемого товара, заказчик определяет начальную цену единицы товара, начальную сумму цен указанных единиц, максимальное значение цены контракта. Сумма цен единиц товара составляет 221,06 (двести двадцать один рубль шесть копеек).
Дата подготовки обоснования Н(М)ЦК: 08 апреля 2025 года</t>
  </si>
  <si>
    <r>
      <t xml:space="preserve">Топливо дизельное (розничная реализация)
</t>
    </r>
    <r>
      <rPr>
        <i/>
        <sz val="11"/>
        <color theme="1"/>
        <rFont val="Times New Roman"/>
        <family val="1"/>
        <charset val="204"/>
      </rPr>
      <t>Тип топлива: Летнее/Зимнее</t>
    </r>
  </si>
  <si>
    <t>Документ подписан в составе заявки на закупку в РИСБО,
______________________________________________</t>
  </si>
  <si>
    <r>
      <t xml:space="preserve">На 24 марта 2025 года потребительская цена за 1 литр топлива (далее ПЦЛТ*) соответствующая региону поставки (продажи) определена согласно сайту Росстата
https://rosstat.gov.ru/storage/mediabank/46_26-03-2025.html"
 Применяем коэффициент стоимости отвлечения денежных средств (Кодс) при предоставлении отсрочки платежа в размере текущей ставки рефинансирования (ключевой ставки) Банка России (КЦБ РФ):
Кодс=1+(N х (КЦБ РФ)/12/100), где КЦБ РФ – текущая ставка рефинансирования Банка России %; N – количество месяцев поставки в соответствии с условиями закупки.
Кодс = 1+(NхКЦБ РФ/12/100)
Цена за 1 литр = ПЦЛТ*х Кодс
* </t>
    </r>
    <r>
      <rPr>
        <i/>
        <sz val="11"/>
        <color theme="1"/>
        <rFont val="Times New Roman"/>
        <family val="1"/>
        <charset val="204"/>
      </rPr>
      <t>значение цены текущего вида топлива определяется в Таблице №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</si>
</sst>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charset val="204"/>
      <scheme val="minor"/>
    </font>
    <font>
      <b/>
      <sz val="11"/>
      <color theme="1"/>
      <name val="Times New Roman"/>
      <family val="1"/>
      <charset val="204"/>
    </font>
    <font>
      <sz val="11"/>
      <color theme="1"/>
      <name val="Times New Roman"/>
      <family val="1"/>
      <charset val="204"/>
    </font>
    <font>
      <i/>
      <sz val="11"/>
      <color theme="1"/>
      <name val="Times New Roman"/>
      <family val="1"/>
      <charset val="204"/>
    </font>
    <font>
      <sz val="8"/>
      <name val="Calibri"/>
      <family val="2"/>
      <scheme val="minor"/>
    </font>
    <font>
      <sz val="11"/>
      <color rgb="FF282A2E"/>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40">
    <xf numFmtId="0" fontId="0" fillId="0" borderId="0" xfId="0"/>
    <xf numFmtId="0" fontId="0" fillId="0" borderId="0" xfId="0" applyProtection="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 fillId="0" borderId="0" xfId="0" applyFont="1" applyProtection="1">
      <protection locked="0"/>
    </xf>
    <xf numFmtId="0" fontId="2" fillId="0" borderId="0" xfId="0" applyFont="1" applyProtection="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2" fontId="3" fillId="0" borderId="1" xfId="0" applyNumberFormat="1" applyFont="1" applyBorder="1" applyAlignment="1" applyProtection="1">
      <alignment horizontal="center" vertical="center" wrapText="1"/>
      <protection locked="0"/>
    </xf>
    <xf numFmtId="2" fontId="3" fillId="2" borderId="1" xfId="0" applyNumberFormat="1" applyFont="1" applyFill="1" applyBorder="1" applyAlignment="1">
      <alignment horizontal="center" vertical="center" wrapText="1"/>
    </xf>
    <xf numFmtId="0" fontId="6" fillId="0" borderId="1" xfId="0" applyFont="1" applyBorder="1" applyAlignment="1" applyProtection="1">
      <alignment horizontal="center" vertical="center" wrapText="1" readingOrder="1"/>
      <protection locked="0"/>
    </xf>
    <xf numFmtId="0" fontId="3" fillId="0" borderId="0" xfId="0" applyFont="1" applyAlignment="1" applyProtection="1">
      <alignment horizontal="center" vertical="center"/>
      <protection locked="0"/>
    </xf>
    <xf numFmtId="0" fontId="4" fillId="0" borderId="0" xfId="0" applyFont="1" applyAlignment="1" applyProtection="1">
      <alignment wrapText="1"/>
      <protection locked="0"/>
    </xf>
    <xf numFmtId="0" fontId="3" fillId="0" borderId="0" xfId="0" applyFont="1" applyProtection="1">
      <protection locked="0"/>
    </xf>
    <xf numFmtId="0" fontId="3" fillId="0" borderId="3" xfId="0" applyFont="1" applyBorder="1" applyAlignment="1" applyProtection="1">
      <alignment vertical="center" wrapText="1"/>
      <protection locked="0"/>
    </xf>
    <xf numFmtId="0" fontId="3" fillId="0" borderId="3" xfId="0" applyFont="1" applyBorder="1" applyAlignment="1">
      <alignment vertical="center"/>
    </xf>
    <xf numFmtId="0" fontId="0" fillId="0" borderId="0" xfId="0" applyAlignment="1">
      <alignment vertical="center"/>
    </xf>
    <xf numFmtId="0" fontId="2" fillId="0" borderId="2" xfId="0" applyFont="1" applyBorder="1" applyAlignment="1" applyProtection="1">
      <alignment horizontal="center" vertical="center" wrapText="1"/>
      <protection locked="0"/>
    </xf>
    <xf numFmtId="0" fontId="2" fillId="0" borderId="2" xfId="0" applyFont="1" applyBorder="1" applyAlignment="1">
      <alignment horizontal="center" vertical="center"/>
    </xf>
    <xf numFmtId="2" fontId="3" fillId="3" borderId="2" xfId="0" applyNumberFormat="1" applyFont="1" applyFill="1" applyBorder="1" applyAlignment="1" applyProtection="1">
      <alignment horizontal="center" vertical="center"/>
      <protection locked="0"/>
    </xf>
    <xf numFmtId="2" fontId="3" fillId="3" borderId="2" xfId="0" applyNumberFormat="1" applyFont="1" applyFill="1" applyBorder="1" applyAlignment="1">
      <alignment horizontal="center" vertical="center"/>
    </xf>
    <xf numFmtId="0" fontId="2" fillId="0" borderId="2" xfId="0" applyFont="1" applyBorder="1" applyAlignment="1" applyProtection="1">
      <alignment horizontal="center"/>
      <protection locked="0"/>
    </xf>
    <xf numFmtId="0" fontId="2" fillId="0" borderId="2" xfId="0" applyFont="1" applyBorder="1" applyAlignment="1">
      <alignment horizontal="center"/>
    </xf>
    <xf numFmtId="0" fontId="0" fillId="0" borderId="2" xfId="0" applyBorder="1"/>
    <xf numFmtId="0" fontId="2" fillId="0" borderId="2" xfId="0" applyFont="1" applyBorder="1" applyAlignment="1" applyProtection="1">
      <alignment vertical="center" wrapText="1"/>
      <protection locked="0"/>
    </xf>
    <xf numFmtId="0" fontId="2" fillId="0" borderId="2" xfId="0" applyFont="1" applyBorder="1" applyAlignment="1">
      <alignment vertical="center"/>
    </xf>
    <xf numFmtId="2" fontId="0" fillId="4" borderId="2" xfId="0" applyNumberFormat="1" applyFill="1" applyBorder="1" applyAlignment="1" applyProtection="1">
      <alignment horizontal="center" vertical="center"/>
      <protection locked="0"/>
    </xf>
    <xf numFmtId="0" fontId="0" fillId="4" borderId="2" xfId="0" applyFill="1" applyBorder="1" applyAlignment="1">
      <alignment horizontal="center" vertical="center"/>
    </xf>
    <xf numFmtId="2" fontId="3" fillId="0" borderId="2" xfId="0" applyNumberFormat="1" applyFont="1" applyBorder="1" applyAlignment="1" applyProtection="1">
      <alignment horizontal="center" vertical="center"/>
      <protection locked="0"/>
    </xf>
    <xf numFmtId="2" fontId="3" fillId="0" borderId="2" xfId="0" applyNumberFormat="1" applyFont="1" applyBorder="1" applyAlignment="1">
      <alignment horizontal="center" vertical="center"/>
    </xf>
    <xf numFmtId="49" fontId="3" fillId="0" borderId="1" xfId="0" applyNumberFormat="1" applyFont="1" applyBorder="1" applyAlignment="1" applyProtection="1">
      <alignment horizontal="center" vertical="center"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center"/>
      <protection locked="0"/>
    </xf>
    <xf numFmtId="0" fontId="0" fillId="0" borderId="0" xfId="0"/>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69"/>
  <sheetViews>
    <sheetView tabSelected="1" workbookViewId="0"/>
  </sheetViews>
  <sheetFormatPr defaultRowHeight="14.4" x14ac:dyDescent="0.3"/>
  <cols>
    <col min="1" max="1" width="4.109375" style="1" customWidth="1"/>
    <col min="2" max="2" width="8.88671875" style="1" customWidth="1"/>
    <col min="3" max="3" width="16.5546875" style="1" customWidth="1"/>
    <col min="4" max="4" width="62.109375" style="1" customWidth="1"/>
    <col min="5" max="5" width="8.88671875" style="1"/>
    <col min="6" max="6" width="20.77734375" style="12" customWidth="1"/>
    <col min="7" max="7" width="20.5546875" style="1" customWidth="1"/>
    <col min="8" max="8" width="18.5546875" style="1" customWidth="1"/>
    <col min="9" max="9" width="2.77734375" style="1" customWidth="1"/>
    <col min="10" max="11" width="8.88671875" style="1"/>
    <col min="12" max="12" width="5.77734375" style="1" customWidth="1"/>
    <col min="13" max="14" width="8.88671875" style="1"/>
    <col min="15" max="15" width="5.21875" style="1" customWidth="1"/>
    <col min="16" max="17" width="8.88671875" style="1"/>
    <col min="18" max="18" width="4.88671875" style="1" customWidth="1"/>
    <col min="19" max="20" width="8.88671875" style="1"/>
    <col min="21" max="21" width="5.88671875" style="1" customWidth="1"/>
    <col min="22" max="16384" width="8.88671875" style="1"/>
  </cols>
  <sheetData>
    <row r="1" spans="2:21" ht="22.2" customHeight="1" x14ac:dyDescent="0.3">
      <c r="H1" s="14"/>
      <c r="Q1" s="14" t="s">
        <v>43</v>
      </c>
    </row>
    <row r="2" spans="2:21" x14ac:dyDescent="0.3">
      <c r="B2" s="32" t="s">
        <v>14</v>
      </c>
      <c r="C2" s="32"/>
      <c r="D2" s="33"/>
      <c r="E2" s="33"/>
      <c r="F2" s="33"/>
      <c r="G2" s="33"/>
      <c r="H2" s="33"/>
      <c r="I2" s="34"/>
      <c r="J2" s="34"/>
      <c r="K2" s="34"/>
      <c r="L2" s="34"/>
      <c r="M2" s="34"/>
      <c r="N2" s="34"/>
      <c r="O2" s="34"/>
      <c r="P2" s="34"/>
      <c r="Q2" s="34"/>
      <c r="R2" s="34"/>
    </row>
    <row r="3" spans="2:21" x14ac:dyDescent="0.3">
      <c r="B3" s="33"/>
      <c r="C3" s="33"/>
      <c r="D3" s="33"/>
      <c r="E3" s="33"/>
      <c r="F3" s="33"/>
      <c r="G3" s="33"/>
      <c r="H3" s="33"/>
      <c r="I3" s="34"/>
      <c r="J3" s="34"/>
      <c r="K3" s="34"/>
      <c r="L3" s="34"/>
      <c r="M3" s="34"/>
      <c r="N3" s="34"/>
      <c r="O3" s="34"/>
      <c r="P3" s="34"/>
      <c r="Q3" s="34"/>
      <c r="R3" s="34"/>
    </row>
    <row r="4" spans="2:21" ht="15" thickBot="1" x14ac:dyDescent="0.35"/>
    <row r="5" spans="2:21" ht="15" thickBot="1" x14ac:dyDescent="0.35">
      <c r="B5" s="35" t="s">
        <v>0</v>
      </c>
      <c r="C5" s="36"/>
      <c r="D5" s="37" t="s">
        <v>1</v>
      </c>
      <c r="E5" s="36"/>
      <c r="F5" s="36"/>
      <c r="G5" s="36"/>
      <c r="H5" s="36"/>
      <c r="J5" s="22" t="s">
        <v>51</v>
      </c>
      <c r="K5" s="23"/>
      <c r="L5" s="23"/>
      <c r="M5" s="23"/>
      <c r="N5" s="23"/>
      <c r="O5" s="23"/>
      <c r="P5" s="23"/>
      <c r="Q5" s="23"/>
      <c r="R5" s="23"/>
      <c r="S5" s="24"/>
      <c r="T5" s="24"/>
      <c r="U5" s="24"/>
    </row>
    <row r="6" spans="2:21" ht="59.4" customHeight="1" thickBot="1" x14ac:dyDescent="0.35">
      <c r="B6" s="35"/>
      <c r="C6" s="36"/>
      <c r="D6" s="37" t="s">
        <v>2</v>
      </c>
      <c r="E6" s="36"/>
      <c r="F6" s="36"/>
      <c r="G6" s="36"/>
      <c r="H6" s="36"/>
      <c r="J6" s="18" t="s">
        <v>45</v>
      </c>
      <c r="K6" s="19"/>
      <c r="L6" s="19"/>
      <c r="M6" s="18" t="s">
        <v>46</v>
      </c>
      <c r="N6" s="19"/>
      <c r="O6" s="19"/>
      <c r="P6" s="18" t="s">
        <v>48</v>
      </c>
      <c r="Q6" s="19"/>
      <c r="R6" s="19"/>
      <c r="S6" s="18" t="s">
        <v>49</v>
      </c>
      <c r="T6" s="19"/>
      <c r="U6" s="19"/>
    </row>
    <row r="7" spans="2:21" ht="45.6" customHeight="1" thickBot="1" x14ac:dyDescent="0.35">
      <c r="B7" s="35" t="s">
        <v>3</v>
      </c>
      <c r="C7" s="36"/>
      <c r="D7" s="37" t="s">
        <v>4</v>
      </c>
      <c r="E7" s="36"/>
      <c r="F7" s="36"/>
      <c r="G7" s="36"/>
      <c r="H7" s="36"/>
      <c r="J7" s="20">
        <f>SUM(H17:H41)/25</f>
        <v>64.73619699999999</v>
      </c>
      <c r="K7" s="21"/>
      <c r="L7" s="21"/>
      <c r="M7" s="29" t="s">
        <v>47</v>
      </c>
      <c r="N7" s="30"/>
      <c r="O7" s="30"/>
      <c r="P7" s="20">
        <f>SUM(H42:H66)/25</f>
        <v>78.164123000000004</v>
      </c>
      <c r="Q7" s="21"/>
      <c r="R7" s="21"/>
      <c r="S7" s="20">
        <f>P7</f>
        <v>78.164123000000004</v>
      </c>
      <c r="T7" s="21"/>
      <c r="U7" s="21"/>
    </row>
    <row r="8" spans="2:21" ht="68.400000000000006" customHeight="1" thickBot="1" x14ac:dyDescent="0.35">
      <c r="B8" s="35" t="s">
        <v>5</v>
      </c>
      <c r="C8" s="36"/>
      <c r="D8" s="37" t="s">
        <v>55</v>
      </c>
      <c r="E8" s="37"/>
      <c r="F8" s="7" t="s">
        <v>16</v>
      </c>
      <c r="G8" s="7" t="s">
        <v>44</v>
      </c>
      <c r="H8" s="7" t="s">
        <v>15</v>
      </c>
      <c r="J8" s="25" t="s">
        <v>50</v>
      </c>
      <c r="K8" s="26"/>
      <c r="L8" s="26"/>
      <c r="M8" s="26"/>
      <c r="N8" s="26"/>
      <c r="O8" s="26"/>
      <c r="P8" s="26"/>
      <c r="Q8" s="26"/>
      <c r="R8" s="26"/>
      <c r="S8" s="27">
        <f>SUM(S7,P7,J7)</f>
        <v>221.06444299999998</v>
      </c>
      <c r="T8" s="28"/>
      <c r="U8" s="28"/>
    </row>
    <row r="9" spans="2:21" ht="15" thickBot="1" x14ac:dyDescent="0.35">
      <c r="B9" s="35"/>
      <c r="C9" s="36"/>
      <c r="D9" s="37"/>
      <c r="E9" s="37"/>
      <c r="F9" s="37">
        <v>21</v>
      </c>
      <c r="G9" s="37">
        <v>9</v>
      </c>
      <c r="H9" s="38">
        <f>1+(F9*G9/12/100)</f>
        <v>1.1575</v>
      </c>
      <c r="J9" s="15" t="s">
        <v>52</v>
      </c>
      <c r="K9" s="16"/>
      <c r="L9" s="16"/>
      <c r="M9" s="16"/>
      <c r="N9" s="16"/>
      <c r="O9" s="16"/>
      <c r="P9" s="16"/>
      <c r="Q9" s="16"/>
      <c r="R9" s="16"/>
      <c r="S9" s="16"/>
      <c r="T9" s="16"/>
      <c r="U9" s="16"/>
    </row>
    <row r="10" spans="2:21" ht="73.2" customHeight="1" thickBot="1" x14ac:dyDescent="0.35">
      <c r="B10" s="35"/>
      <c r="C10" s="36"/>
      <c r="D10" s="37"/>
      <c r="E10" s="37"/>
      <c r="F10" s="37"/>
      <c r="G10" s="36"/>
      <c r="H10" s="39"/>
      <c r="J10" s="17"/>
      <c r="K10" s="17"/>
      <c r="L10" s="17"/>
      <c r="M10" s="17"/>
      <c r="N10" s="17"/>
      <c r="O10" s="17"/>
      <c r="P10" s="17"/>
      <c r="Q10" s="17"/>
      <c r="R10" s="17"/>
      <c r="S10" s="17"/>
      <c r="T10" s="17"/>
      <c r="U10" s="17"/>
    </row>
    <row r="11" spans="2:21" ht="9.6" customHeight="1" thickBot="1" x14ac:dyDescent="0.35">
      <c r="B11" s="35"/>
      <c r="C11" s="36"/>
      <c r="D11" s="37"/>
      <c r="E11" s="37"/>
      <c r="F11" s="37"/>
      <c r="G11" s="36"/>
      <c r="H11" s="39"/>
    </row>
    <row r="12" spans="2:21" ht="9" customHeight="1" thickBot="1" x14ac:dyDescent="0.35">
      <c r="B12" s="35"/>
      <c r="C12" s="36"/>
      <c r="D12" s="37"/>
      <c r="E12" s="37"/>
      <c r="F12" s="37"/>
      <c r="G12" s="36"/>
      <c r="H12" s="39"/>
    </row>
    <row r="13" spans="2:21" ht="7.8" customHeight="1" thickBot="1" x14ac:dyDescent="0.35">
      <c r="B13" s="35"/>
      <c r="C13" s="36"/>
      <c r="D13" s="37"/>
      <c r="E13" s="37"/>
      <c r="F13" s="37"/>
      <c r="G13" s="36"/>
      <c r="H13" s="39"/>
    </row>
    <row r="14" spans="2:21" ht="11.4" customHeight="1" x14ac:dyDescent="0.3">
      <c r="B14" s="2"/>
      <c r="C14" s="3"/>
      <c r="D14" s="4"/>
      <c r="E14" s="3"/>
      <c r="F14" s="4"/>
      <c r="G14" s="3"/>
      <c r="H14" s="3"/>
    </row>
    <row r="15" spans="2:21" ht="15" thickBot="1" x14ac:dyDescent="0.35">
      <c r="B15" s="5"/>
      <c r="C15" s="6" t="s">
        <v>18</v>
      </c>
    </row>
    <row r="16" spans="2:21" ht="41.4" customHeight="1" thickBot="1" x14ac:dyDescent="0.35">
      <c r="B16" s="7" t="s">
        <v>6</v>
      </c>
      <c r="C16" s="35" t="s">
        <v>7</v>
      </c>
      <c r="D16" s="36"/>
      <c r="E16" s="7" t="s">
        <v>8</v>
      </c>
      <c r="F16" s="7" t="s">
        <v>9</v>
      </c>
      <c r="G16" s="7" t="s">
        <v>17</v>
      </c>
      <c r="H16" s="7" t="s">
        <v>10</v>
      </c>
    </row>
    <row r="17" spans="2:8" ht="69.599999999999994" thickBot="1" x14ac:dyDescent="0.35">
      <c r="B17" s="8">
        <v>1</v>
      </c>
      <c r="C17" s="31" t="s">
        <v>40</v>
      </c>
      <c r="D17" s="31"/>
      <c r="E17" s="8" t="s">
        <v>11</v>
      </c>
      <c r="F17" s="8" t="s">
        <v>12</v>
      </c>
      <c r="G17" s="9">
        <v>56.25</v>
      </c>
      <c r="H17" s="10">
        <f t="shared" ref="H17:H41" si="0">G17*H$9</f>
        <v>65.109375</v>
      </c>
    </row>
    <row r="18" spans="2:8" ht="69.599999999999994" customHeight="1" thickBot="1" x14ac:dyDescent="0.35">
      <c r="B18" s="8">
        <f>1+B17</f>
        <v>2</v>
      </c>
      <c r="C18" s="31" t="s">
        <v>40</v>
      </c>
      <c r="D18" s="31"/>
      <c r="E18" s="8" t="s">
        <v>11</v>
      </c>
      <c r="F18" s="11" t="s">
        <v>13</v>
      </c>
      <c r="G18" s="11">
        <v>54.8</v>
      </c>
      <c r="H18" s="10">
        <f>G18*H$9</f>
        <v>63.430999999999997</v>
      </c>
    </row>
    <row r="19" spans="2:8" ht="69.599999999999994" customHeight="1" thickBot="1" x14ac:dyDescent="0.35">
      <c r="B19" s="8">
        <f t="shared" ref="B19:B21" si="1">1+B18</f>
        <v>3</v>
      </c>
      <c r="C19" s="31" t="s">
        <v>40</v>
      </c>
      <c r="D19" s="31"/>
      <c r="E19" s="8" t="s">
        <v>11</v>
      </c>
      <c r="F19" s="11" t="s">
        <v>19</v>
      </c>
      <c r="G19" s="11">
        <v>55.89</v>
      </c>
      <c r="H19" s="10">
        <f t="shared" si="0"/>
        <v>64.692674999999994</v>
      </c>
    </row>
    <row r="20" spans="2:8" ht="69.599999999999994" customHeight="1" thickBot="1" x14ac:dyDescent="0.35">
      <c r="B20" s="8">
        <f t="shared" si="1"/>
        <v>4</v>
      </c>
      <c r="C20" s="31" t="s">
        <v>40</v>
      </c>
      <c r="D20" s="31"/>
      <c r="E20" s="8" t="s">
        <v>11</v>
      </c>
      <c r="F20" s="11" t="s">
        <v>20</v>
      </c>
      <c r="G20" s="11">
        <v>56.96</v>
      </c>
      <c r="H20" s="10">
        <f t="shared" si="0"/>
        <v>65.931200000000004</v>
      </c>
    </row>
    <row r="21" spans="2:8" ht="69.599999999999994" customHeight="1" thickBot="1" x14ac:dyDescent="0.35">
      <c r="B21" s="8">
        <f t="shared" si="1"/>
        <v>5</v>
      </c>
      <c r="C21" s="31" t="s">
        <v>40</v>
      </c>
      <c r="D21" s="31"/>
      <c r="E21" s="8" t="s">
        <v>11</v>
      </c>
      <c r="F21" s="11" t="s">
        <v>21</v>
      </c>
      <c r="G21" s="11">
        <v>53.72</v>
      </c>
      <c r="H21" s="10">
        <f t="shared" si="0"/>
        <v>62.180899999999994</v>
      </c>
    </row>
    <row r="22" spans="2:8" ht="69.599999999999994" customHeight="1" thickBot="1" x14ac:dyDescent="0.35">
      <c r="B22" s="8">
        <f>1+B21</f>
        <v>6</v>
      </c>
      <c r="C22" s="31" t="s">
        <v>40</v>
      </c>
      <c r="D22" s="31"/>
      <c r="E22" s="8" t="s">
        <v>11</v>
      </c>
      <c r="F22" s="11" t="s">
        <v>22</v>
      </c>
      <c r="G22" s="11">
        <v>55.85</v>
      </c>
      <c r="H22" s="10">
        <f t="shared" si="0"/>
        <v>64.646375000000006</v>
      </c>
    </row>
    <row r="23" spans="2:8" ht="69.599999999999994" customHeight="1" thickBot="1" x14ac:dyDescent="0.35">
      <c r="B23" s="8">
        <f t="shared" ref="B23:B26" si="2">1+B22</f>
        <v>7</v>
      </c>
      <c r="C23" s="31" t="s">
        <v>40</v>
      </c>
      <c r="D23" s="31"/>
      <c r="E23" s="8" t="s">
        <v>11</v>
      </c>
      <c r="F23" s="11" t="s">
        <v>23</v>
      </c>
      <c r="G23" s="11">
        <v>54.69</v>
      </c>
      <c r="H23" s="10">
        <f t="shared" si="0"/>
        <v>63.303674999999998</v>
      </c>
    </row>
    <row r="24" spans="2:8" ht="69.599999999999994" customHeight="1" thickBot="1" x14ac:dyDescent="0.35">
      <c r="B24" s="8">
        <f t="shared" si="2"/>
        <v>8</v>
      </c>
      <c r="C24" s="31" t="s">
        <v>40</v>
      </c>
      <c r="D24" s="31"/>
      <c r="E24" s="8" t="s">
        <v>11</v>
      </c>
      <c r="F24" s="11" t="s">
        <v>24</v>
      </c>
      <c r="G24" s="11">
        <v>55.62</v>
      </c>
      <c r="H24" s="10">
        <f t="shared" si="0"/>
        <v>64.38015</v>
      </c>
    </row>
    <row r="25" spans="2:8" ht="69.599999999999994" customHeight="1" thickBot="1" x14ac:dyDescent="0.35">
      <c r="B25" s="8">
        <f t="shared" si="2"/>
        <v>9</v>
      </c>
      <c r="C25" s="31" t="s">
        <v>40</v>
      </c>
      <c r="D25" s="31"/>
      <c r="E25" s="8" t="s">
        <v>11</v>
      </c>
      <c r="F25" s="11" t="s">
        <v>25</v>
      </c>
      <c r="G25" s="11">
        <v>56.08</v>
      </c>
      <c r="H25" s="10">
        <f t="shared" si="0"/>
        <v>64.912599999999998</v>
      </c>
    </row>
    <row r="26" spans="2:8" ht="69.599999999999994" customHeight="1" thickBot="1" x14ac:dyDescent="0.35">
      <c r="B26" s="8">
        <f t="shared" si="2"/>
        <v>10</v>
      </c>
      <c r="C26" s="31" t="s">
        <v>40</v>
      </c>
      <c r="D26" s="31"/>
      <c r="E26" s="8" t="s">
        <v>11</v>
      </c>
      <c r="F26" s="11" t="s">
        <v>26</v>
      </c>
      <c r="G26" s="11">
        <v>55.43</v>
      </c>
      <c r="H26" s="10">
        <f t="shared" si="0"/>
        <v>64.160224999999997</v>
      </c>
    </row>
    <row r="27" spans="2:8" ht="69.599999999999994" customHeight="1" thickBot="1" x14ac:dyDescent="0.35">
      <c r="B27" s="8">
        <f>1+B26</f>
        <v>11</v>
      </c>
      <c r="C27" s="31" t="s">
        <v>40</v>
      </c>
      <c r="D27" s="31"/>
      <c r="E27" s="8" t="s">
        <v>11</v>
      </c>
      <c r="F27" s="11" t="s">
        <v>27</v>
      </c>
      <c r="G27" s="11">
        <v>54.95</v>
      </c>
      <c r="H27" s="10">
        <f t="shared" si="0"/>
        <v>63.604624999999999</v>
      </c>
    </row>
    <row r="28" spans="2:8" ht="69.599999999999994" customHeight="1" thickBot="1" x14ac:dyDescent="0.35">
      <c r="B28" s="8">
        <f t="shared" ref="B28:B31" si="3">1+B27</f>
        <v>12</v>
      </c>
      <c r="C28" s="31" t="s">
        <v>40</v>
      </c>
      <c r="D28" s="31"/>
      <c r="E28" s="8" t="s">
        <v>11</v>
      </c>
      <c r="F28" s="11" t="s">
        <v>28</v>
      </c>
      <c r="G28" s="11">
        <v>56.04</v>
      </c>
      <c r="H28" s="10">
        <f t="shared" si="0"/>
        <v>64.866299999999995</v>
      </c>
    </row>
    <row r="29" spans="2:8" ht="69.599999999999994" customHeight="1" thickBot="1" x14ac:dyDescent="0.35">
      <c r="B29" s="8">
        <f t="shared" si="3"/>
        <v>13</v>
      </c>
      <c r="C29" s="31" t="s">
        <v>40</v>
      </c>
      <c r="D29" s="31"/>
      <c r="E29" s="8" t="s">
        <v>11</v>
      </c>
      <c r="F29" s="11" t="s">
        <v>29</v>
      </c>
      <c r="G29" s="11">
        <v>55.81</v>
      </c>
      <c r="H29" s="10">
        <f t="shared" si="0"/>
        <v>64.600075000000004</v>
      </c>
    </row>
    <row r="30" spans="2:8" ht="69.599999999999994" customHeight="1" thickBot="1" x14ac:dyDescent="0.35">
      <c r="B30" s="8">
        <f t="shared" si="3"/>
        <v>14</v>
      </c>
      <c r="C30" s="31" t="s">
        <v>40</v>
      </c>
      <c r="D30" s="31"/>
      <c r="E30" s="8" t="s">
        <v>11</v>
      </c>
      <c r="F30" s="11" t="s">
        <v>30</v>
      </c>
      <c r="G30" s="11">
        <v>55.99</v>
      </c>
      <c r="H30" s="10">
        <f t="shared" si="0"/>
        <v>64.808425</v>
      </c>
    </row>
    <row r="31" spans="2:8" ht="69.599999999999994" customHeight="1" thickBot="1" x14ac:dyDescent="0.35">
      <c r="B31" s="8">
        <f t="shared" si="3"/>
        <v>15</v>
      </c>
      <c r="C31" s="31" t="s">
        <v>40</v>
      </c>
      <c r="D31" s="31"/>
      <c r="E31" s="8" t="s">
        <v>11</v>
      </c>
      <c r="F31" s="11" t="s">
        <v>31</v>
      </c>
      <c r="G31" s="11">
        <v>55.76</v>
      </c>
      <c r="H31" s="10">
        <f t="shared" si="0"/>
        <v>64.542199999999994</v>
      </c>
    </row>
    <row r="32" spans="2:8" ht="69.599999999999994" customHeight="1" thickBot="1" x14ac:dyDescent="0.35">
      <c r="B32" s="8">
        <f>1+B31</f>
        <v>16</v>
      </c>
      <c r="C32" s="31" t="s">
        <v>40</v>
      </c>
      <c r="D32" s="31"/>
      <c r="E32" s="8" t="s">
        <v>11</v>
      </c>
      <c r="F32" s="11" t="s">
        <v>32</v>
      </c>
      <c r="G32" s="11">
        <v>54.48</v>
      </c>
      <c r="H32" s="10">
        <f t="shared" si="0"/>
        <v>63.060599999999994</v>
      </c>
    </row>
    <row r="33" spans="2:8" ht="69.599999999999994" customHeight="1" thickBot="1" x14ac:dyDescent="0.35">
      <c r="B33" s="8">
        <f t="shared" ref="B33:B66" si="4">1+B32</f>
        <v>17</v>
      </c>
      <c r="C33" s="31" t="s">
        <v>40</v>
      </c>
      <c r="D33" s="31"/>
      <c r="E33" s="8" t="s">
        <v>11</v>
      </c>
      <c r="F33" s="11" t="s">
        <v>33</v>
      </c>
      <c r="G33" s="11">
        <v>57.09</v>
      </c>
      <c r="H33" s="10">
        <f t="shared" si="0"/>
        <v>66.081675000000004</v>
      </c>
    </row>
    <row r="34" spans="2:8" ht="69.599999999999994" customHeight="1" thickBot="1" x14ac:dyDescent="0.35">
      <c r="B34" s="8">
        <f t="shared" si="4"/>
        <v>18</v>
      </c>
      <c r="C34" s="31" t="s">
        <v>40</v>
      </c>
      <c r="D34" s="31"/>
      <c r="E34" s="8" t="s">
        <v>11</v>
      </c>
      <c r="F34" s="8" t="s">
        <v>34</v>
      </c>
      <c r="G34" s="9">
        <v>56.44</v>
      </c>
      <c r="H34" s="10">
        <f t="shared" si="0"/>
        <v>65.329299999999989</v>
      </c>
    </row>
    <row r="35" spans="2:8" ht="69.599999999999994" customHeight="1" thickBot="1" x14ac:dyDescent="0.35">
      <c r="B35" s="8">
        <f t="shared" si="4"/>
        <v>19</v>
      </c>
      <c r="C35" s="31" t="s">
        <v>40</v>
      </c>
      <c r="D35" s="31"/>
      <c r="E35" s="8" t="s">
        <v>11</v>
      </c>
      <c r="F35" s="8" t="s">
        <v>36</v>
      </c>
      <c r="G35" s="9">
        <v>57.07</v>
      </c>
      <c r="H35" s="10">
        <f t="shared" si="0"/>
        <v>66.058525000000003</v>
      </c>
    </row>
    <row r="36" spans="2:8" ht="69.599999999999994" customHeight="1" thickBot="1" x14ac:dyDescent="0.35">
      <c r="B36" s="8">
        <f t="shared" si="4"/>
        <v>20</v>
      </c>
      <c r="C36" s="31" t="s">
        <v>40</v>
      </c>
      <c r="D36" s="31"/>
      <c r="E36" s="8" t="s">
        <v>11</v>
      </c>
      <c r="F36" s="8" t="s">
        <v>35</v>
      </c>
      <c r="G36" s="9">
        <v>56.7</v>
      </c>
      <c r="H36" s="10">
        <f t="shared" si="0"/>
        <v>65.630250000000004</v>
      </c>
    </row>
    <row r="37" spans="2:8" ht="69.599999999999994" customHeight="1" thickBot="1" x14ac:dyDescent="0.35">
      <c r="B37" s="8">
        <f t="shared" si="4"/>
        <v>21</v>
      </c>
      <c r="C37" s="31" t="s">
        <v>40</v>
      </c>
      <c r="D37" s="31"/>
      <c r="E37" s="8" t="s">
        <v>11</v>
      </c>
      <c r="F37" s="8" t="s">
        <v>37</v>
      </c>
      <c r="G37" s="9">
        <v>57.16</v>
      </c>
      <c r="H37" s="10">
        <f t="shared" si="0"/>
        <v>66.162700000000001</v>
      </c>
    </row>
    <row r="38" spans="2:8" ht="69.599999999999994" customHeight="1" thickBot="1" x14ac:dyDescent="0.35">
      <c r="B38" s="8">
        <f t="shared" si="4"/>
        <v>22</v>
      </c>
      <c r="C38" s="31" t="s">
        <v>40</v>
      </c>
      <c r="D38" s="31"/>
      <c r="E38" s="8" t="s">
        <v>11</v>
      </c>
      <c r="F38" s="8" t="s">
        <v>38</v>
      </c>
      <c r="G38" s="9">
        <v>56.36</v>
      </c>
      <c r="H38" s="10">
        <f t="shared" si="0"/>
        <v>65.236699999999999</v>
      </c>
    </row>
    <row r="39" spans="2:8" ht="69.599999999999994" customHeight="1" thickBot="1" x14ac:dyDescent="0.35">
      <c r="B39" s="8">
        <f t="shared" si="4"/>
        <v>23</v>
      </c>
      <c r="C39" s="31" t="s">
        <v>40</v>
      </c>
      <c r="D39" s="31"/>
      <c r="E39" s="8" t="s">
        <v>11</v>
      </c>
      <c r="F39" s="8" t="s">
        <v>39</v>
      </c>
      <c r="G39" s="9">
        <v>57.38</v>
      </c>
      <c r="H39" s="10">
        <f t="shared" si="0"/>
        <v>66.417349999999999</v>
      </c>
    </row>
    <row r="40" spans="2:8" ht="69.599999999999994" customHeight="1" thickBot="1" x14ac:dyDescent="0.35">
      <c r="B40" s="8">
        <f t="shared" si="4"/>
        <v>24</v>
      </c>
      <c r="C40" s="31" t="s">
        <v>40</v>
      </c>
      <c r="D40" s="31"/>
      <c r="E40" s="8" t="s">
        <v>11</v>
      </c>
      <c r="F40" s="8" t="s">
        <v>41</v>
      </c>
      <c r="G40" s="9">
        <v>55.56</v>
      </c>
      <c r="H40" s="10">
        <f t="shared" si="0"/>
        <v>64.310699999999997</v>
      </c>
    </row>
    <row r="41" spans="2:8" ht="69.599999999999994" customHeight="1" thickBot="1" x14ac:dyDescent="0.35">
      <c r="B41" s="8">
        <f t="shared" si="4"/>
        <v>25</v>
      </c>
      <c r="C41" s="31" t="s">
        <v>40</v>
      </c>
      <c r="D41" s="31"/>
      <c r="E41" s="8" t="s">
        <v>11</v>
      </c>
      <c r="F41" s="8" t="s">
        <v>42</v>
      </c>
      <c r="G41" s="9">
        <v>56.11</v>
      </c>
      <c r="H41" s="10">
        <f t="shared" si="0"/>
        <v>64.947324999999992</v>
      </c>
    </row>
    <row r="42" spans="2:8" ht="69.599999999999994" thickBot="1" x14ac:dyDescent="0.35">
      <c r="B42" s="8">
        <f t="shared" si="4"/>
        <v>26</v>
      </c>
      <c r="C42" s="31" t="s">
        <v>53</v>
      </c>
      <c r="D42" s="31"/>
      <c r="E42" s="8" t="s">
        <v>11</v>
      </c>
      <c r="F42" s="8" t="s">
        <v>12</v>
      </c>
      <c r="G42" s="9">
        <v>66.930000000000007</v>
      </c>
      <c r="H42" s="10">
        <f t="shared" ref="H42" si="5">G42*H$9</f>
        <v>77.471475000000012</v>
      </c>
    </row>
    <row r="43" spans="2:8" ht="69.599999999999994" customHeight="1" thickBot="1" x14ac:dyDescent="0.35">
      <c r="B43" s="8">
        <f t="shared" si="4"/>
        <v>27</v>
      </c>
      <c r="C43" s="31" t="s">
        <v>53</v>
      </c>
      <c r="D43" s="31"/>
      <c r="E43" s="8" t="s">
        <v>11</v>
      </c>
      <c r="F43" s="11" t="s">
        <v>13</v>
      </c>
      <c r="G43" s="11">
        <v>65.150000000000006</v>
      </c>
      <c r="H43" s="10">
        <f>G43*H$9</f>
        <v>75.411124999999998</v>
      </c>
    </row>
    <row r="44" spans="2:8" ht="69.599999999999994" customHeight="1" thickBot="1" x14ac:dyDescent="0.35">
      <c r="B44" s="8">
        <f t="shared" si="4"/>
        <v>28</v>
      </c>
      <c r="C44" s="31" t="s">
        <v>53</v>
      </c>
      <c r="D44" s="31"/>
      <c r="E44" s="8" t="s">
        <v>11</v>
      </c>
      <c r="F44" s="11" t="s">
        <v>19</v>
      </c>
      <c r="G44" s="11">
        <v>67.959999999999994</v>
      </c>
      <c r="H44" s="10">
        <f t="shared" ref="H44" si="6">G44*H$9</f>
        <v>78.663699999999992</v>
      </c>
    </row>
    <row r="45" spans="2:8" ht="69.599999999999994" customHeight="1" thickBot="1" x14ac:dyDescent="0.35">
      <c r="B45" s="8">
        <f t="shared" si="4"/>
        <v>29</v>
      </c>
      <c r="C45" s="31" t="s">
        <v>53</v>
      </c>
      <c r="D45" s="31"/>
      <c r="E45" s="8" t="s">
        <v>11</v>
      </c>
      <c r="F45" s="11" t="s">
        <v>20</v>
      </c>
      <c r="G45" s="11">
        <v>66.59</v>
      </c>
      <c r="H45" s="10">
        <f t="shared" ref="H45" si="7">G45*H$9</f>
        <v>77.077925000000008</v>
      </c>
    </row>
    <row r="46" spans="2:8" ht="69.599999999999994" customHeight="1" thickBot="1" x14ac:dyDescent="0.35">
      <c r="B46" s="8">
        <f t="shared" si="4"/>
        <v>30</v>
      </c>
      <c r="C46" s="31" t="s">
        <v>53</v>
      </c>
      <c r="D46" s="31"/>
      <c r="E46" s="8" t="s">
        <v>11</v>
      </c>
      <c r="F46" s="11" t="s">
        <v>21</v>
      </c>
      <c r="G46" s="11">
        <v>65.55</v>
      </c>
      <c r="H46" s="10">
        <f t="shared" ref="H46" si="8">G46*H$9</f>
        <v>75.874124999999992</v>
      </c>
    </row>
    <row r="47" spans="2:8" ht="69.599999999999994" customHeight="1" thickBot="1" x14ac:dyDescent="0.35">
      <c r="B47" s="8">
        <f t="shared" si="4"/>
        <v>31</v>
      </c>
      <c r="C47" s="31" t="s">
        <v>53</v>
      </c>
      <c r="D47" s="31"/>
      <c r="E47" s="8" t="s">
        <v>11</v>
      </c>
      <c r="F47" s="11" t="s">
        <v>22</v>
      </c>
      <c r="G47" s="11">
        <v>68.930000000000007</v>
      </c>
      <c r="H47" s="10">
        <f t="shared" ref="H47" si="9">G47*H$9</f>
        <v>79.78647500000001</v>
      </c>
    </row>
    <row r="48" spans="2:8" ht="69.599999999999994" customHeight="1" thickBot="1" x14ac:dyDescent="0.35">
      <c r="B48" s="8">
        <f t="shared" si="4"/>
        <v>32</v>
      </c>
      <c r="C48" s="31" t="s">
        <v>53</v>
      </c>
      <c r="D48" s="31"/>
      <c r="E48" s="8" t="s">
        <v>11</v>
      </c>
      <c r="F48" s="11" t="s">
        <v>23</v>
      </c>
      <c r="G48" s="11">
        <v>65.34</v>
      </c>
      <c r="H48" s="10">
        <f t="shared" ref="H48" si="10">G48*H$9</f>
        <v>75.631050000000002</v>
      </c>
    </row>
    <row r="49" spans="2:8" ht="69.599999999999994" customHeight="1" thickBot="1" x14ac:dyDescent="0.35">
      <c r="B49" s="8">
        <f t="shared" si="4"/>
        <v>33</v>
      </c>
      <c r="C49" s="31" t="s">
        <v>53</v>
      </c>
      <c r="D49" s="31"/>
      <c r="E49" s="8" t="s">
        <v>11</v>
      </c>
      <c r="F49" s="11" t="s">
        <v>24</v>
      </c>
      <c r="G49" s="11">
        <v>66.349999999999994</v>
      </c>
      <c r="H49" s="10">
        <f t="shared" ref="H49" si="11">G49*H$9</f>
        <v>76.800124999999994</v>
      </c>
    </row>
    <row r="50" spans="2:8" ht="69.599999999999994" customHeight="1" thickBot="1" x14ac:dyDescent="0.35">
      <c r="B50" s="8">
        <f t="shared" si="4"/>
        <v>34</v>
      </c>
      <c r="C50" s="31" t="s">
        <v>53</v>
      </c>
      <c r="D50" s="31"/>
      <c r="E50" s="8" t="s">
        <v>11</v>
      </c>
      <c r="F50" s="11" t="s">
        <v>25</v>
      </c>
      <c r="G50" s="11">
        <v>69.27</v>
      </c>
      <c r="H50" s="10">
        <f t="shared" ref="H50" si="12">G50*H$9</f>
        <v>80.180025000000001</v>
      </c>
    </row>
    <row r="51" spans="2:8" ht="69.599999999999994" customHeight="1" thickBot="1" x14ac:dyDescent="0.35">
      <c r="B51" s="8">
        <f t="shared" si="4"/>
        <v>35</v>
      </c>
      <c r="C51" s="31" t="s">
        <v>53</v>
      </c>
      <c r="D51" s="31"/>
      <c r="E51" s="8" t="s">
        <v>11</v>
      </c>
      <c r="F51" s="11" t="s">
        <v>26</v>
      </c>
      <c r="G51" s="11">
        <v>65.73</v>
      </c>
      <c r="H51" s="10">
        <f t="shared" ref="H51" si="13">G51*H$9</f>
        <v>76.082475000000002</v>
      </c>
    </row>
    <row r="52" spans="2:8" ht="69.599999999999994" customHeight="1" thickBot="1" x14ac:dyDescent="0.35">
      <c r="B52" s="8">
        <f t="shared" si="4"/>
        <v>36</v>
      </c>
      <c r="C52" s="31" t="s">
        <v>53</v>
      </c>
      <c r="D52" s="31"/>
      <c r="E52" s="8" t="s">
        <v>11</v>
      </c>
      <c r="F52" s="11" t="s">
        <v>27</v>
      </c>
      <c r="G52" s="11">
        <v>66.430000000000007</v>
      </c>
      <c r="H52" s="10">
        <f t="shared" ref="H52" si="14">G52*H$9</f>
        <v>76.892725000000013</v>
      </c>
    </row>
    <row r="53" spans="2:8" ht="69.599999999999994" customHeight="1" thickBot="1" x14ac:dyDescent="0.35">
      <c r="B53" s="8">
        <f t="shared" si="4"/>
        <v>37</v>
      </c>
      <c r="C53" s="31" t="s">
        <v>53</v>
      </c>
      <c r="D53" s="31"/>
      <c r="E53" s="8" t="s">
        <v>11</v>
      </c>
      <c r="F53" s="11" t="s">
        <v>28</v>
      </c>
      <c r="G53" s="11">
        <v>66.31</v>
      </c>
      <c r="H53" s="10">
        <f t="shared" ref="H53" si="15">G53*H$9</f>
        <v>76.753825000000006</v>
      </c>
    </row>
    <row r="54" spans="2:8" ht="69.599999999999994" customHeight="1" thickBot="1" x14ac:dyDescent="0.35">
      <c r="B54" s="8">
        <f t="shared" si="4"/>
        <v>38</v>
      </c>
      <c r="C54" s="31" t="s">
        <v>53</v>
      </c>
      <c r="D54" s="31"/>
      <c r="E54" s="8" t="s">
        <v>11</v>
      </c>
      <c r="F54" s="11" t="s">
        <v>29</v>
      </c>
      <c r="G54" s="11">
        <v>65.34</v>
      </c>
      <c r="H54" s="10">
        <f t="shared" ref="H54" si="16">G54*H$9</f>
        <v>75.631050000000002</v>
      </c>
    </row>
    <row r="55" spans="2:8" ht="69.599999999999994" customHeight="1" thickBot="1" x14ac:dyDescent="0.35">
      <c r="B55" s="8">
        <f t="shared" si="4"/>
        <v>39</v>
      </c>
      <c r="C55" s="31" t="s">
        <v>53</v>
      </c>
      <c r="D55" s="31"/>
      <c r="E55" s="8" t="s">
        <v>11</v>
      </c>
      <c r="F55" s="11" t="s">
        <v>30</v>
      </c>
      <c r="G55" s="11">
        <v>69.02</v>
      </c>
      <c r="H55" s="10">
        <f t="shared" ref="H55" si="17">G55*H$9</f>
        <v>79.890649999999994</v>
      </c>
    </row>
    <row r="56" spans="2:8" ht="69.599999999999994" customHeight="1" thickBot="1" x14ac:dyDescent="0.35">
      <c r="B56" s="8">
        <f t="shared" si="4"/>
        <v>40</v>
      </c>
      <c r="C56" s="31" t="s">
        <v>53</v>
      </c>
      <c r="D56" s="31"/>
      <c r="E56" s="8" t="s">
        <v>11</v>
      </c>
      <c r="F56" s="11" t="s">
        <v>31</v>
      </c>
      <c r="G56" s="11">
        <v>67.28</v>
      </c>
      <c r="H56" s="10">
        <f t="shared" ref="H56" si="18">G56*H$9</f>
        <v>77.876599999999996</v>
      </c>
    </row>
    <row r="57" spans="2:8" ht="69.599999999999994" customHeight="1" thickBot="1" x14ac:dyDescent="0.35">
      <c r="B57" s="8">
        <f t="shared" si="4"/>
        <v>41</v>
      </c>
      <c r="C57" s="31" t="s">
        <v>53</v>
      </c>
      <c r="D57" s="31"/>
      <c r="E57" s="8" t="s">
        <v>11</v>
      </c>
      <c r="F57" s="11" t="s">
        <v>32</v>
      </c>
      <c r="G57" s="11">
        <v>68.14</v>
      </c>
      <c r="H57" s="10">
        <f t="shared" ref="H57" si="19">G57*H$9</f>
        <v>78.872050000000002</v>
      </c>
    </row>
    <row r="58" spans="2:8" ht="69.599999999999994" customHeight="1" thickBot="1" x14ac:dyDescent="0.35">
      <c r="B58" s="8">
        <f t="shared" si="4"/>
        <v>42</v>
      </c>
      <c r="C58" s="31" t="s">
        <v>53</v>
      </c>
      <c r="D58" s="31"/>
      <c r="E58" s="8" t="s">
        <v>11</v>
      </c>
      <c r="F58" s="11" t="s">
        <v>33</v>
      </c>
      <c r="G58" s="11">
        <v>70.069999999999993</v>
      </c>
      <c r="H58" s="10">
        <f t="shared" ref="H58" si="20">G58*H$9</f>
        <v>81.106024999999988</v>
      </c>
    </row>
    <row r="59" spans="2:8" ht="69.599999999999994" customHeight="1" thickBot="1" x14ac:dyDescent="0.35">
      <c r="B59" s="8">
        <f t="shared" si="4"/>
        <v>43</v>
      </c>
      <c r="C59" s="31" t="s">
        <v>53</v>
      </c>
      <c r="D59" s="31"/>
      <c r="E59" s="8" t="s">
        <v>11</v>
      </c>
      <c r="F59" s="8" t="s">
        <v>34</v>
      </c>
      <c r="G59" s="9">
        <v>70.27</v>
      </c>
      <c r="H59" s="10">
        <f t="shared" ref="H59" si="21">G59*H$9</f>
        <v>81.337524999999999</v>
      </c>
    </row>
    <row r="60" spans="2:8" ht="69.599999999999994" customHeight="1" thickBot="1" x14ac:dyDescent="0.35">
      <c r="B60" s="8">
        <f t="shared" si="4"/>
        <v>44</v>
      </c>
      <c r="C60" s="31" t="s">
        <v>53</v>
      </c>
      <c r="D60" s="31"/>
      <c r="E60" s="8" t="s">
        <v>11</v>
      </c>
      <c r="F60" s="8" t="s">
        <v>36</v>
      </c>
      <c r="G60" s="9">
        <v>71.05</v>
      </c>
      <c r="H60" s="10">
        <f t="shared" ref="H60" si="22">G60*H$9</f>
        <v>82.240375</v>
      </c>
    </row>
    <row r="61" spans="2:8" ht="69.599999999999994" customHeight="1" thickBot="1" x14ac:dyDescent="0.35">
      <c r="B61" s="8">
        <f t="shared" si="4"/>
        <v>45</v>
      </c>
      <c r="C61" s="31" t="s">
        <v>53</v>
      </c>
      <c r="D61" s="31"/>
      <c r="E61" s="8" t="s">
        <v>11</v>
      </c>
      <c r="F61" s="8" t="s">
        <v>35</v>
      </c>
      <c r="G61" s="9">
        <v>70.42</v>
      </c>
      <c r="H61" s="10">
        <f t="shared" ref="H61" si="23">G61*H$9</f>
        <v>81.511150000000001</v>
      </c>
    </row>
    <row r="62" spans="2:8" ht="69.599999999999994" customHeight="1" thickBot="1" x14ac:dyDescent="0.35">
      <c r="B62" s="8">
        <f t="shared" si="4"/>
        <v>46</v>
      </c>
      <c r="C62" s="31" t="s">
        <v>53</v>
      </c>
      <c r="D62" s="31"/>
      <c r="E62" s="8" t="s">
        <v>11</v>
      </c>
      <c r="F62" s="8" t="s">
        <v>37</v>
      </c>
      <c r="G62" s="9">
        <v>66.38</v>
      </c>
      <c r="H62" s="10">
        <f t="shared" ref="H62" si="24">G62*H$9</f>
        <v>76.834849999999989</v>
      </c>
    </row>
    <row r="63" spans="2:8" ht="69.599999999999994" customHeight="1" thickBot="1" x14ac:dyDescent="0.35">
      <c r="B63" s="8">
        <f t="shared" si="4"/>
        <v>47</v>
      </c>
      <c r="C63" s="31" t="s">
        <v>53</v>
      </c>
      <c r="D63" s="31"/>
      <c r="E63" s="8" t="s">
        <v>11</v>
      </c>
      <c r="F63" s="8" t="s">
        <v>38</v>
      </c>
      <c r="G63" s="9">
        <v>66.260000000000005</v>
      </c>
      <c r="H63" s="10">
        <f t="shared" ref="H63" si="25">G63*H$9</f>
        <v>76.695950000000011</v>
      </c>
    </row>
    <row r="64" spans="2:8" ht="69.599999999999994" customHeight="1" thickBot="1" x14ac:dyDescent="0.35">
      <c r="B64" s="8">
        <f t="shared" si="4"/>
        <v>48</v>
      </c>
      <c r="C64" s="31" t="s">
        <v>53</v>
      </c>
      <c r="D64" s="31"/>
      <c r="E64" s="8" t="s">
        <v>11</v>
      </c>
      <c r="F64" s="8" t="s">
        <v>39</v>
      </c>
      <c r="G64" s="9">
        <v>67.95</v>
      </c>
      <c r="H64" s="10">
        <f t="shared" ref="H64" si="26">G64*H$9</f>
        <v>78.652124999999998</v>
      </c>
    </row>
    <row r="65" spans="2:8" ht="69.599999999999994" customHeight="1" thickBot="1" x14ac:dyDescent="0.35">
      <c r="B65" s="8">
        <f t="shared" si="4"/>
        <v>49</v>
      </c>
      <c r="C65" s="31" t="s">
        <v>53</v>
      </c>
      <c r="D65" s="31"/>
      <c r="E65" s="8" t="s">
        <v>11</v>
      </c>
      <c r="F65" s="8" t="s">
        <v>41</v>
      </c>
      <c r="G65" s="9">
        <v>67.77</v>
      </c>
      <c r="H65" s="10">
        <f t="shared" ref="H65" si="27">G65*H$9</f>
        <v>78.443774999999988</v>
      </c>
    </row>
    <row r="66" spans="2:8" ht="69.599999999999994" customHeight="1" thickBot="1" x14ac:dyDescent="0.35">
      <c r="B66" s="8">
        <f t="shared" si="4"/>
        <v>50</v>
      </c>
      <c r="C66" s="31" t="s">
        <v>53</v>
      </c>
      <c r="D66" s="31"/>
      <c r="E66" s="8" t="s">
        <v>11</v>
      </c>
      <c r="F66" s="8" t="s">
        <v>42</v>
      </c>
      <c r="G66" s="9">
        <v>67.72</v>
      </c>
      <c r="H66" s="10">
        <f>G66*H$9</f>
        <v>78.385899999999992</v>
      </c>
    </row>
    <row r="69" spans="2:8" ht="28.2" x14ac:dyDescent="0.3">
      <c r="D69" s="13" t="s">
        <v>54</v>
      </c>
    </row>
  </sheetData>
  <sheetProtection formatCells="0" formatColumns="0" formatRows="0" insertColumns="0" insertRows="0" insertHyperlinks="0" deleteColumns="0" deleteRows="0" sort="0" autoFilter="0" pivotTables="0"/>
  <mergeCells count="74">
    <mergeCell ref="B2:R3"/>
    <mergeCell ref="C19:D19"/>
    <mergeCell ref="C20:D20"/>
    <mergeCell ref="C21:D21"/>
    <mergeCell ref="C22:D22"/>
    <mergeCell ref="C16:D16"/>
    <mergeCell ref="C17:D17"/>
    <mergeCell ref="C18:D18"/>
    <mergeCell ref="D5:H5"/>
    <mergeCell ref="D6:H6"/>
    <mergeCell ref="D7:H7"/>
    <mergeCell ref="B5:C6"/>
    <mergeCell ref="B7:C7"/>
    <mergeCell ref="F9:F13"/>
    <mergeCell ref="H9:H13"/>
    <mergeCell ref="G9:G13"/>
    <mergeCell ref="B8:C13"/>
    <mergeCell ref="C37:D37"/>
    <mergeCell ref="C38:D38"/>
    <mergeCell ref="D8:E13"/>
    <mergeCell ref="C32:D32"/>
    <mergeCell ref="C39:D39"/>
    <mergeCell ref="C23:D23"/>
    <mergeCell ref="C24:D24"/>
    <mergeCell ref="C25:D25"/>
    <mergeCell ref="C26:D26"/>
    <mergeCell ref="C27:D27"/>
    <mergeCell ref="C33:D33"/>
    <mergeCell ref="C34:D34"/>
    <mergeCell ref="C35:D35"/>
    <mergeCell ref="C36:D36"/>
    <mergeCell ref="C28:D28"/>
    <mergeCell ref="C29:D29"/>
    <mergeCell ref="C30:D30"/>
    <mergeCell ref="C31:D31"/>
    <mergeCell ref="C40:D40"/>
    <mergeCell ref="C41:D41"/>
    <mergeCell ref="C62:D62"/>
    <mergeCell ref="C63:D63"/>
    <mergeCell ref="C64:D64"/>
    <mergeCell ref="C65:D65"/>
    <mergeCell ref="C56:D56"/>
    <mergeCell ref="C57:D57"/>
    <mergeCell ref="C58:D58"/>
    <mergeCell ref="C59:D59"/>
    <mergeCell ref="C60:D60"/>
    <mergeCell ref="C66:D66"/>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61:D61"/>
    <mergeCell ref="J9:U10"/>
    <mergeCell ref="S6:U6"/>
    <mergeCell ref="S7:U7"/>
    <mergeCell ref="J5:U5"/>
    <mergeCell ref="J8:R8"/>
    <mergeCell ref="S8:U8"/>
    <mergeCell ref="J6:L6"/>
    <mergeCell ref="M6:O6"/>
    <mergeCell ref="P6:R6"/>
    <mergeCell ref="J7:L7"/>
    <mergeCell ref="M7:O7"/>
    <mergeCell ref="P7:R7"/>
  </mergeCells>
  <phoneticPr fontId="5"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Сергей Гордиенко</cp:lastModifiedBy>
  <dcterms:created xsi:type="dcterms:W3CDTF">2015-06-05T18:19:34Z</dcterms:created>
  <dcterms:modified xsi:type="dcterms:W3CDTF">2025-04-09T15:14:38Z</dcterms:modified>
</cp:coreProperties>
</file>